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Faculty/carmoh/carmoh/Documentos/Projectos/POCTEP_Symbiosis/2018_19/Ensaios_2018/Artigo_Lix_Ensaio Campo/AS&amp;WP_mai_2021/dados/"/>
    </mc:Choice>
  </mc:AlternateContent>
  <xr:revisionPtr revIDLastSave="0" documentId="13_ncr:1_{1D00342D-868C-ED4E-9567-EC83627445E1}" xr6:coauthVersionLast="36" xr6:coauthVersionMax="36" xr10:uidLastSave="{00000000-0000-0000-0000-000000000000}"/>
  <bookViews>
    <workbookView xWindow="2140" yWindow="1680" windowWidth="27840" windowHeight="17060" xr2:uid="{94BD8035-5372-1A41-8F7F-18162CE06CF3}"/>
  </bookViews>
  <sheets>
    <sheet name="P_mg_L_runoffwaters" sheetId="1" r:id="rId1"/>
    <sheet name="rainfall_mm" sheetId="3" r:id="rId2"/>
    <sheet name="Olsen_P_mg_kg" sheetId="2" r:id="rId3"/>
    <sheet name="runoff waters L_Plot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13" i="1" l="1"/>
  <c r="X14" i="1"/>
  <c r="X15" i="1"/>
  <c r="X17" i="1"/>
  <c r="X16" i="1"/>
  <c r="G56" i="1"/>
  <c r="G57" i="1" s="1"/>
  <c r="F56" i="1"/>
  <c r="F57" i="1" s="1"/>
  <c r="E56" i="1"/>
  <c r="E57" i="1" s="1"/>
  <c r="D56" i="1"/>
  <c r="D57" i="1" s="1"/>
  <c r="G55" i="1"/>
  <c r="F55" i="1"/>
  <c r="E55" i="1"/>
  <c r="D55" i="1"/>
  <c r="G70" i="1"/>
  <c r="G71" i="1" s="1"/>
  <c r="F70" i="1"/>
  <c r="F71" i="1" s="1"/>
  <c r="E70" i="1"/>
  <c r="E71" i="1" s="1"/>
  <c r="D70" i="1"/>
  <c r="D71" i="1" s="1"/>
  <c r="G69" i="1"/>
  <c r="F69" i="1"/>
  <c r="E69" i="1"/>
  <c r="D69" i="1"/>
  <c r="G42" i="1"/>
  <c r="G43" i="1" s="1"/>
  <c r="F42" i="1"/>
  <c r="F43" i="1" s="1"/>
  <c r="E42" i="1"/>
  <c r="E43" i="1" s="1"/>
  <c r="D42" i="1"/>
  <c r="D43" i="1" s="1"/>
  <c r="G41" i="1"/>
  <c r="F41" i="1"/>
  <c r="E41" i="1"/>
  <c r="D41" i="1"/>
  <c r="G28" i="1"/>
  <c r="G29" i="1" s="1"/>
  <c r="F28" i="1"/>
  <c r="F29" i="1" s="1"/>
  <c r="E28" i="1"/>
  <c r="E29" i="1" s="1"/>
  <c r="D28" i="1"/>
  <c r="D29" i="1" s="1"/>
  <c r="G27" i="1"/>
  <c r="F27" i="1"/>
  <c r="E27" i="1"/>
  <c r="D27" i="1"/>
  <c r="G14" i="1"/>
  <c r="G15" i="1" s="1"/>
  <c r="F14" i="1"/>
  <c r="F15" i="1" s="1"/>
  <c r="E14" i="1"/>
  <c r="E15" i="1" s="1"/>
  <c r="D14" i="1"/>
  <c r="D15" i="1" s="1"/>
  <c r="G13" i="1"/>
  <c r="F13" i="1"/>
  <c r="E13" i="1"/>
  <c r="D13" i="1"/>
</calcChain>
</file>

<file path=xl/sharedStrings.xml><?xml version="1.0" encoding="utf-8"?>
<sst xmlns="http://schemas.openxmlformats.org/spreadsheetml/2006/main" count="161" uniqueCount="49">
  <si>
    <t>Ni/MF</t>
  </si>
  <si>
    <t>Ni/DS</t>
  </si>
  <si>
    <t>Ni/PS</t>
  </si>
  <si>
    <t>Ni/CM</t>
  </si>
  <si>
    <t>SE</t>
  </si>
  <si>
    <t>samples</t>
  </si>
  <si>
    <t>DG/CS</t>
  </si>
  <si>
    <t>DRP0.45 (mgP/L)</t>
  </si>
  <si>
    <t>DRP0.23 (mgP/L)</t>
  </si>
  <si>
    <t>DOP0.45 (mgP/L)</t>
  </si>
  <si>
    <t>TDP0.45 (mgP/L)</t>
  </si>
  <si>
    <t>sd</t>
  </si>
  <si>
    <t>Treatments</t>
  </si>
  <si>
    <t>mean value</t>
  </si>
  <si>
    <t xml:space="preserve"> (%)</t>
  </si>
  <si>
    <t>DRP0.45/TDP0.45</t>
  </si>
  <si>
    <t>Date of sampling</t>
  </si>
  <si>
    <t>14 December 2018</t>
  </si>
  <si>
    <t>19 December 2018</t>
  </si>
  <si>
    <t>21 January 2019</t>
  </si>
  <si>
    <t>04 February 2019</t>
  </si>
  <si>
    <t>19 February 2019</t>
  </si>
  <si>
    <t>07 March2019</t>
  </si>
  <si>
    <t>8 March 2019</t>
  </si>
  <si>
    <t>10 April 2019</t>
  </si>
  <si>
    <t>26 April 2019</t>
  </si>
  <si>
    <t>10 May 2019</t>
  </si>
  <si>
    <t>Replicates</t>
  </si>
  <si>
    <t>R1</t>
  </si>
  <si>
    <t>R2</t>
  </si>
  <si>
    <t>R3</t>
  </si>
  <si>
    <t xml:space="preserve">Olsen-P After the expereiment </t>
  </si>
  <si>
    <t>Olsen-P before the experiment</t>
  </si>
  <si>
    <t>TOTAL</t>
  </si>
  <si>
    <t>Treatment</t>
  </si>
  <si>
    <t>Replicate</t>
  </si>
  <si>
    <t>Total amount of runnof waters (L/plot)</t>
  </si>
  <si>
    <t>L/plot</t>
  </si>
  <si>
    <t>December 2018</t>
  </si>
  <si>
    <t>Day</t>
  </si>
  <si>
    <t>rainfall</t>
  </si>
  <si>
    <t>mm</t>
  </si>
  <si>
    <t>January 2019</t>
  </si>
  <si>
    <t>February 2019</t>
  </si>
  <si>
    <t>March 2019</t>
  </si>
  <si>
    <t>April 2019</t>
  </si>
  <si>
    <t>May 2019</t>
  </si>
  <si>
    <t>Month</t>
  </si>
  <si>
    <t>Note: the rainfall data were obtained in a pluviograph near the experimental erosion field at ESACB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</si>
</sst>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5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name val="Minerva ModernRegula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165" fontId="4" fillId="0" borderId="0" xfId="0" applyNumberFormat="1" applyFont="1" applyBorder="1" applyAlignment="1">
      <alignment horizontal="center" vertical="center"/>
    </xf>
    <xf numFmtId="165" fontId="0" fillId="0" borderId="0" xfId="0" applyNumberFormat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5DD3C-8FBC-2045-8B14-5A2698A031E4}">
  <dimension ref="A1:AL71"/>
  <sheetViews>
    <sheetView tabSelected="1" topLeftCell="A48" workbookViewId="0">
      <selection activeCell="J68" sqref="J68"/>
    </sheetView>
  </sheetViews>
  <sheetFormatPr baseColWidth="10" defaultRowHeight="16"/>
  <cols>
    <col min="1" max="1" width="20.1640625" customWidth="1"/>
    <col min="24" max="24" width="15.5" customWidth="1"/>
  </cols>
  <sheetData>
    <row r="1" spans="1:38" ht="32">
      <c r="A1" s="10" t="s">
        <v>16</v>
      </c>
      <c r="B1" s="1" t="s">
        <v>5</v>
      </c>
      <c r="C1" s="1" t="s">
        <v>12</v>
      </c>
      <c r="D1" s="2" t="s">
        <v>7</v>
      </c>
      <c r="E1" s="2" t="s">
        <v>8</v>
      </c>
      <c r="F1" s="2" t="s">
        <v>9</v>
      </c>
      <c r="G1" s="2" t="s">
        <v>10</v>
      </c>
      <c r="H1" s="2"/>
    </row>
    <row r="2" spans="1:38">
      <c r="A2" s="10"/>
      <c r="B2" s="1"/>
      <c r="C2" t="s">
        <v>0</v>
      </c>
      <c r="D2" s="2"/>
      <c r="E2" s="2"/>
      <c r="F2" s="2"/>
      <c r="G2" s="2"/>
      <c r="H2" s="2"/>
    </row>
    <row r="3" spans="1:38">
      <c r="A3" t="s">
        <v>17</v>
      </c>
      <c r="B3" s="7">
        <v>1</v>
      </c>
      <c r="D3" s="3">
        <v>0.68893471649377158</v>
      </c>
      <c r="E3" s="3">
        <v>0.63349131121642965</v>
      </c>
      <c r="F3" s="3">
        <v>0.10928385809523281</v>
      </c>
      <c r="G3" s="3">
        <v>0.79821857458900436</v>
      </c>
    </row>
    <row r="4" spans="1:38">
      <c r="A4" t="s">
        <v>18</v>
      </c>
      <c r="B4" s="7">
        <v>2</v>
      </c>
      <c r="D4" s="3">
        <v>0.14197083232616228</v>
      </c>
      <c r="E4" s="3">
        <v>7.8443877551020419E-2</v>
      </c>
      <c r="F4" s="3">
        <v>1.3909294399170415E-2</v>
      </c>
      <c r="G4" s="3">
        <v>0.14197083232616228</v>
      </c>
    </row>
    <row r="5" spans="1:38">
      <c r="A5" t="s">
        <v>19</v>
      </c>
      <c r="B5" s="7">
        <v>3</v>
      </c>
      <c r="D5" s="3"/>
      <c r="E5" s="3"/>
      <c r="F5" s="3"/>
      <c r="G5" s="3"/>
    </row>
    <row r="6" spans="1:38">
      <c r="A6" t="s">
        <v>20</v>
      </c>
      <c r="B6" s="7">
        <v>4</v>
      </c>
      <c r="D6" s="3">
        <v>1.9023631840796023</v>
      </c>
      <c r="E6" s="3">
        <v>1.8965588723051412</v>
      </c>
      <c r="F6" s="3">
        <v>0.36813865190571016</v>
      </c>
      <c r="G6" s="3">
        <v>2.2705018359853124</v>
      </c>
    </row>
    <row r="7" spans="1:38">
      <c r="A7" t="s">
        <v>21</v>
      </c>
      <c r="B7" s="7">
        <v>5</v>
      </c>
      <c r="D7" s="3">
        <v>6.2860301666271809E-2</v>
      </c>
      <c r="E7" s="3">
        <v>6.1359867330016582E-2</v>
      </c>
      <c r="F7" s="3">
        <v>0</v>
      </c>
      <c r="G7" s="3">
        <v>6.3E-2</v>
      </c>
    </row>
    <row r="8" spans="1:38">
      <c r="A8" t="s">
        <v>22</v>
      </c>
      <c r="B8" s="7">
        <v>6</v>
      </c>
      <c r="D8" s="3">
        <v>0.90298120944730709</v>
      </c>
      <c r="E8" s="3">
        <v>0.85390161153519939</v>
      </c>
      <c r="F8" s="3">
        <v>5.3466606202605238E-2</v>
      </c>
      <c r="G8" s="3">
        <v>0.95569306930693076</v>
      </c>
    </row>
    <row r="9" spans="1:38">
      <c r="A9" t="s">
        <v>23</v>
      </c>
      <c r="B9" s="7">
        <v>7</v>
      </c>
      <c r="D9" s="3"/>
      <c r="E9" s="3"/>
      <c r="F9" s="3"/>
      <c r="G9" s="3"/>
    </row>
    <row r="10" spans="1:38">
      <c r="A10" t="s">
        <v>24</v>
      </c>
      <c r="B10" s="7">
        <v>8</v>
      </c>
      <c r="D10" s="3">
        <v>1.273076923076923</v>
      </c>
      <c r="E10" s="3">
        <v>1.0152829409334987</v>
      </c>
      <c r="F10" s="3">
        <v>0.26017115876450925</v>
      </c>
      <c r="G10" s="3">
        <v>1.5332480818414322</v>
      </c>
      <c r="K10" t="s">
        <v>12</v>
      </c>
      <c r="L10" t="s">
        <v>13</v>
      </c>
      <c r="M10" s="7" t="s">
        <v>11</v>
      </c>
      <c r="N10" s="7" t="s">
        <v>4</v>
      </c>
      <c r="O10" t="s">
        <v>13</v>
      </c>
      <c r="P10" s="7" t="s">
        <v>11</v>
      </c>
      <c r="Q10" s="7" t="s">
        <v>4</v>
      </c>
      <c r="R10" t="s">
        <v>13</v>
      </c>
      <c r="S10" s="7" t="s">
        <v>11</v>
      </c>
      <c r="T10" s="7" t="s">
        <v>4</v>
      </c>
      <c r="U10" t="s">
        <v>13</v>
      </c>
      <c r="V10" s="7" t="s">
        <v>11</v>
      </c>
      <c r="W10" s="7" t="s">
        <v>4</v>
      </c>
      <c r="X10" s="7" t="s">
        <v>15</v>
      </c>
    </row>
    <row r="11" spans="1:38" ht="32">
      <c r="A11" t="s">
        <v>25</v>
      </c>
      <c r="B11" s="7">
        <v>9</v>
      </c>
      <c r="D11" s="3">
        <v>0.97864920163179603</v>
      </c>
      <c r="E11" s="3">
        <v>1.0306465155331654</v>
      </c>
      <c r="F11" s="3">
        <v>0</v>
      </c>
      <c r="G11" s="3">
        <v>0.97864920163179603</v>
      </c>
      <c r="L11" s="2" t="s">
        <v>7</v>
      </c>
      <c r="O11" s="2" t="s">
        <v>8</v>
      </c>
      <c r="R11" s="2" t="s">
        <v>9</v>
      </c>
      <c r="U11" s="2" t="s">
        <v>10</v>
      </c>
      <c r="X11" s="6" t="s">
        <v>14</v>
      </c>
      <c r="AA11" s="2"/>
      <c r="AD11" s="2"/>
      <c r="AG11" s="2"/>
      <c r="AJ11" s="2"/>
    </row>
    <row r="12" spans="1:38">
      <c r="A12" t="s">
        <v>26</v>
      </c>
      <c r="B12" s="7">
        <v>10</v>
      </c>
      <c r="D12" s="3"/>
      <c r="E12" s="3"/>
      <c r="F12" s="3"/>
      <c r="G12" s="3"/>
      <c r="Z12" s="5"/>
    </row>
    <row r="13" spans="1:38">
      <c r="B13" s="11" t="s">
        <v>13</v>
      </c>
      <c r="D13" s="3">
        <f>AVERAGE(D3:D12)</f>
        <v>0.85011948124597636</v>
      </c>
      <c r="E13" s="3">
        <f>AVERAGE(E3:E12)</f>
        <v>0.79566928520063873</v>
      </c>
      <c r="F13" s="3">
        <f>AVERAGE(F3:F12)</f>
        <v>0.11499565276674684</v>
      </c>
      <c r="G13" s="3">
        <f>AVERAGE(G3:G12)</f>
        <v>0.96304022795437683</v>
      </c>
      <c r="K13" t="s">
        <v>0</v>
      </c>
      <c r="L13" s="3">
        <v>0.85011948124597636</v>
      </c>
      <c r="M13" s="3">
        <v>0.63935594054639322</v>
      </c>
      <c r="N13" s="3">
        <v>0.24163111887618793</v>
      </c>
      <c r="O13" s="3">
        <v>0.79566928520063873</v>
      </c>
      <c r="P13" s="3">
        <v>0.63228654437444054</v>
      </c>
      <c r="Q13" s="3">
        <v>0.23895938940832975</v>
      </c>
      <c r="R13" s="3">
        <v>0.11499565276674684</v>
      </c>
      <c r="S13" s="3">
        <v>0.14470787002483998</v>
      </c>
      <c r="T13" s="3">
        <v>5.4689293282252451E-2</v>
      </c>
      <c r="U13" s="3">
        <v>0.96304022795437683</v>
      </c>
      <c r="V13" s="3">
        <v>0.76879603013416575</v>
      </c>
      <c r="W13" s="3">
        <v>0.29055027593883814</v>
      </c>
      <c r="X13" s="4">
        <f>(L13/U13)</f>
        <v>0.88274555576119718</v>
      </c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</row>
    <row r="14" spans="1:38">
      <c r="B14" s="11" t="s">
        <v>11</v>
      </c>
      <c r="D14" s="3">
        <f>STDEV(D3:D12)</f>
        <v>0.63935594054639322</v>
      </c>
      <c r="E14" s="3">
        <f>STDEV(E3:E12)</f>
        <v>0.63228654437444054</v>
      </c>
      <c r="F14" s="3">
        <f>STDEV(F3:F12)</f>
        <v>0.14470787002483998</v>
      </c>
      <c r="G14" s="3">
        <f>STDEV(G3:G12)</f>
        <v>0.76879603013416575</v>
      </c>
      <c r="K14" t="s">
        <v>1</v>
      </c>
      <c r="L14" s="3">
        <v>0.9727423847932064</v>
      </c>
      <c r="M14" s="3">
        <v>1.0193729442999913</v>
      </c>
      <c r="N14" s="3">
        <v>0.32238233532574045</v>
      </c>
      <c r="O14" s="3">
        <v>0.95302541227359028</v>
      </c>
      <c r="P14" s="3">
        <v>1.0285616034731111</v>
      </c>
      <c r="Q14" s="3">
        <v>0.32528829964361516</v>
      </c>
      <c r="R14" s="3">
        <v>6.3014769274083282E-2</v>
      </c>
      <c r="S14" s="3">
        <v>8.3432867126261648E-2</v>
      </c>
      <c r="T14" s="3">
        <v>2.6386105985534994E-2</v>
      </c>
      <c r="U14" s="3">
        <v>1.0374808435528526</v>
      </c>
      <c r="V14" s="3">
        <v>1.0729278873557089</v>
      </c>
      <c r="W14" s="3">
        <v>0.33931938246543608</v>
      </c>
      <c r="X14" s="4">
        <f t="shared" ref="X14:X15" si="0">(L14/U14)</f>
        <v>0.93760033338259108</v>
      </c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</row>
    <row r="15" spans="1:38">
      <c r="B15" s="11" t="s">
        <v>4</v>
      </c>
      <c r="D15" s="3">
        <f>(D14/2.646)</f>
        <v>0.24163111887618793</v>
      </c>
      <c r="E15" s="3">
        <f>(E14/2.646)</f>
        <v>0.23895938940832975</v>
      </c>
      <c r="F15" s="3">
        <f>(F14/2.646)</f>
        <v>5.4689293282252451E-2</v>
      </c>
      <c r="G15" s="3">
        <f>(G14/2.646)</f>
        <v>0.29055027593883814</v>
      </c>
      <c r="K15" t="s">
        <v>2</v>
      </c>
      <c r="L15" s="3">
        <v>0.43448104751020294</v>
      </c>
      <c r="M15" s="3">
        <v>0.33912488250477002</v>
      </c>
      <c r="N15" s="3">
        <v>0.11304162750159001</v>
      </c>
      <c r="O15" s="3">
        <v>0.41115020860545665</v>
      </c>
      <c r="P15" s="3">
        <v>0.35267214445297357</v>
      </c>
      <c r="Q15" s="3">
        <v>0.11755738148432453</v>
      </c>
      <c r="R15" s="3">
        <v>6.0046876321962865E-2</v>
      </c>
      <c r="S15" s="3">
        <v>9.8549831703837118E-2</v>
      </c>
      <c r="T15" s="3">
        <v>3.2849943901279037E-2</v>
      </c>
      <c r="U15" s="3">
        <v>0.49416321949194469</v>
      </c>
      <c r="V15" s="3">
        <v>0.42319121842393181</v>
      </c>
      <c r="W15" s="3">
        <v>0.14106373947464393</v>
      </c>
      <c r="X15" s="4">
        <f t="shared" si="0"/>
        <v>0.87922579093785702</v>
      </c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</row>
    <row r="16" spans="1:38">
      <c r="B16" s="11"/>
      <c r="C16" t="s">
        <v>1</v>
      </c>
      <c r="D16" s="3"/>
      <c r="E16" s="3"/>
      <c r="F16" s="3"/>
      <c r="G16" s="3"/>
      <c r="K16" t="s">
        <v>3</v>
      </c>
      <c r="L16" s="3">
        <v>0.95163380789452956</v>
      </c>
      <c r="M16" s="3">
        <v>0.74797424281885194</v>
      </c>
      <c r="N16" s="3">
        <v>0.26448877044513863</v>
      </c>
      <c r="O16" s="3">
        <v>0.86166245970929478</v>
      </c>
      <c r="P16" s="3">
        <v>0.67419526138051777</v>
      </c>
      <c r="Q16" s="3">
        <v>0.23840002170456784</v>
      </c>
      <c r="R16" s="3">
        <v>0.11511083435965191</v>
      </c>
      <c r="S16" s="3">
        <v>0.19900144084057814</v>
      </c>
      <c r="T16" s="3">
        <v>7.0368260551831027E-2</v>
      </c>
      <c r="U16" s="3">
        <v>1.0668244897760111</v>
      </c>
      <c r="V16" s="3">
        <v>0.9274312939466367</v>
      </c>
      <c r="W16" s="3">
        <v>0.32794600210277114</v>
      </c>
      <c r="X16" s="4">
        <f>(L16/U16)</f>
        <v>0.89202471166961417</v>
      </c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</row>
    <row r="17" spans="2:38">
      <c r="B17" s="7">
        <v>1</v>
      </c>
      <c r="D17" s="3">
        <v>0.46252551764362793</v>
      </c>
      <c r="E17" s="3">
        <v>0.49792654028436018</v>
      </c>
      <c r="F17" s="3">
        <v>0.06</v>
      </c>
      <c r="G17" s="3">
        <v>0.52252551764362787</v>
      </c>
      <c r="K17" t="s">
        <v>6</v>
      </c>
      <c r="L17" s="3">
        <v>1.9915998148711846</v>
      </c>
      <c r="M17" s="3">
        <v>2.8882833145823845</v>
      </c>
      <c r="N17" s="3">
        <v>1.0915658785269784</v>
      </c>
      <c r="O17" s="3">
        <v>1.8856116468696986</v>
      </c>
      <c r="P17" s="3">
        <v>2.6560480086321743</v>
      </c>
      <c r="Q17" s="3">
        <v>1.0037974333454929</v>
      </c>
      <c r="R17" s="3">
        <v>0.65015113234710198</v>
      </c>
      <c r="S17" s="3">
        <v>1.0618387769228557</v>
      </c>
      <c r="T17" s="3">
        <v>0.40129961334952974</v>
      </c>
      <c r="U17" s="3">
        <v>2.6403223757897152</v>
      </c>
      <c r="V17" s="3">
        <v>3.8551409176810325</v>
      </c>
      <c r="W17" s="3">
        <v>1.4569693566443811</v>
      </c>
      <c r="X17" s="4">
        <f>(L17/U17)</f>
        <v>0.75430175994153026</v>
      </c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</row>
    <row r="18" spans="2:38">
      <c r="B18" s="7">
        <v>2</v>
      </c>
      <c r="D18" s="3">
        <v>2.4091531705744906E-2</v>
      </c>
      <c r="E18" s="3">
        <v>0</v>
      </c>
      <c r="F18" s="3">
        <v>0</v>
      </c>
      <c r="G18" s="3">
        <v>3.8000826104915321E-2</v>
      </c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</row>
    <row r="19" spans="2:38">
      <c r="B19" s="7">
        <v>3</v>
      </c>
      <c r="D19" s="3">
        <v>2.0966595593461264E-2</v>
      </c>
      <c r="E19" s="3">
        <v>6.909547738693466E-3</v>
      </c>
      <c r="F19" s="3">
        <v>0.01</v>
      </c>
      <c r="G19" s="3">
        <v>0.03</v>
      </c>
    </row>
    <row r="20" spans="2:38">
      <c r="B20" s="7">
        <v>4</v>
      </c>
      <c r="D20" s="3">
        <v>0.66033917713022183</v>
      </c>
      <c r="E20" s="3">
        <v>0.61712271973465993</v>
      </c>
      <c r="F20" s="3">
        <v>4.5291177826938603E-2</v>
      </c>
      <c r="G20" s="3">
        <v>0.70563035495716053</v>
      </c>
    </row>
    <row r="21" spans="2:38">
      <c r="B21" s="7">
        <v>5</v>
      </c>
      <c r="D21" s="3">
        <v>0.14096185737976782</v>
      </c>
      <c r="E21" s="3">
        <v>0.11276948590381426</v>
      </c>
      <c r="F21" s="3">
        <v>2.7336796231003296E-2</v>
      </c>
      <c r="G21" s="3">
        <v>0.16829865361077112</v>
      </c>
    </row>
    <row r="22" spans="2:38">
      <c r="B22" s="7">
        <v>6</v>
      </c>
      <c r="D22" s="3">
        <v>0.97932758062229686</v>
      </c>
      <c r="E22" s="3">
        <v>0.94175855244557527</v>
      </c>
      <c r="F22" s="3">
        <v>0.13068342047781312</v>
      </c>
      <c r="G22" s="3">
        <v>1.1100110011001101</v>
      </c>
    </row>
    <row r="23" spans="2:38">
      <c r="B23" s="7">
        <v>7</v>
      </c>
      <c r="D23" s="3">
        <v>0.47570580395007878</v>
      </c>
      <c r="E23" s="3">
        <v>0.38968824940047964</v>
      </c>
      <c r="F23" s="3">
        <v>0</v>
      </c>
      <c r="G23" s="3">
        <v>0.48</v>
      </c>
    </row>
    <row r="24" spans="2:38">
      <c r="B24" s="7">
        <v>8</v>
      </c>
      <c r="D24" s="3">
        <v>2.4415954415954415</v>
      </c>
      <c r="E24" s="3">
        <v>2.4604158061407131</v>
      </c>
      <c r="F24" s="3">
        <v>0.26535255499449895</v>
      </c>
      <c r="G24" s="3">
        <v>2.7069479965899403</v>
      </c>
    </row>
    <row r="25" spans="2:38">
      <c r="B25" s="7">
        <v>9</v>
      </c>
      <c r="D25" s="3">
        <v>1.6393053723028534</v>
      </c>
      <c r="E25" s="3">
        <v>1.6482647635040584</v>
      </c>
      <c r="F25" s="3">
        <v>0</v>
      </c>
      <c r="G25" s="3">
        <v>1.6393053723028534</v>
      </c>
    </row>
    <row r="26" spans="2:38">
      <c r="B26" s="7">
        <v>10</v>
      </c>
      <c r="D26" s="3">
        <v>2.8826049700085692</v>
      </c>
      <c r="E26" s="3">
        <v>2.855398457583548</v>
      </c>
      <c r="F26" s="3">
        <v>9.1483743210578838E-2</v>
      </c>
      <c r="G26" s="3">
        <v>2.9740887132191478</v>
      </c>
    </row>
    <row r="27" spans="2:38">
      <c r="B27" s="11" t="s">
        <v>13</v>
      </c>
      <c r="D27" s="3">
        <f>AVERAGE(D17:D26)</f>
        <v>0.9727423847932064</v>
      </c>
      <c r="E27" s="3">
        <f>AVERAGE(E17:E26)</f>
        <v>0.95302541227359028</v>
      </c>
      <c r="F27" s="3">
        <f>AVERAGE(F17:F26)</f>
        <v>6.3014769274083282E-2</v>
      </c>
      <c r="G27" s="3">
        <f>AVERAGE(G17:G26)</f>
        <v>1.0374808435528526</v>
      </c>
    </row>
    <row r="28" spans="2:38">
      <c r="B28" s="12" t="s">
        <v>11</v>
      </c>
      <c r="D28" s="3">
        <f>STDEV(D17:D26)</f>
        <v>1.0193729442999913</v>
      </c>
      <c r="E28" s="3">
        <f>STDEV(E17:E26)</f>
        <v>1.0285616034731111</v>
      </c>
      <c r="F28" s="3">
        <f>STDEV(F17:F26)</f>
        <v>8.3432867126261648E-2</v>
      </c>
      <c r="G28" s="3">
        <f>STDEV(G17:G26)</f>
        <v>1.0729278873557089</v>
      </c>
    </row>
    <row r="29" spans="2:38">
      <c r="B29" s="12" t="s">
        <v>4</v>
      </c>
      <c r="D29" s="3">
        <f>(D28/3.162)</f>
        <v>0.32238233532574045</v>
      </c>
      <c r="E29" s="3">
        <f>(E28/3.162)</f>
        <v>0.32528829964361516</v>
      </c>
      <c r="F29" s="3">
        <f>(F28/3.162)</f>
        <v>2.6386105985534994E-2</v>
      </c>
      <c r="G29" s="3">
        <f>(G28/3.162)</f>
        <v>0.33931938246543608</v>
      </c>
    </row>
    <row r="30" spans="2:38">
      <c r="B30" s="12"/>
      <c r="C30" t="s">
        <v>2</v>
      </c>
      <c r="D30" s="3"/>
      <c r="E30" s="3"/>
      <c r="F30" s="3"/>
      <c r="G30" s="3"/>
    </row>
    <row r="31" spans="2:38">
      <c r="B31" s="7">
        <v>1</v>
      </c>
      <c r="D31" s="3">
        <v>1.2194447916232691</v>
      </c>
      <c r="E31" s="3">
        <v>1.2461492890995263</v>
      </c>
      <c r="F31" s="3">
        <v>0.30482980144113286</v>
      </c>
      <c r="G31" s="3">
        <v>1.5242745930644019</v>
      </c>
    </row>
    <row r="32" spans="2:38">
      <c r="B32" s="7">
        <v>2</v>
      </c>
      <c r="D32" s="3">
        <v>0.48908226573201191</v>
      </c>
      <c r="E32" s="3">
        <v>0.42283163265306123</v>
      </c>
      <c r="F32" s="3">
        <v>0</v>
      </c>
      <c r="G32" s="3">
        <v>0.48908226573201191</v>
      </c>
    </row>
    <row r="33" spans="2:7">
      <c r="B33" s="7">
        <v>3</v>
      </c>
      <c r="D33" s="3">
        <v>0.24283345178867566</v>
      </c>
      <c r="E33" s="3">
        <v>0.21356783919597988</v>
      </c>
      <c r="F33" s="3">
        <v>0.09</v>
      </c>
      <c r="G33" s="3">
        <v>0.33</v>
      </c>
    </row>
    <row r="34" spans="2:7">
      <c r="B34" s="7">
        <v>4</v>
      </c>
      <c r="D34" s="3">
        <v>0.19380281134012478</v>
      </c>
      <c r="E34" s="3">
        <v>0.16531923714759536</v>
      </c>
      <c r="F34" s="3">
        <v>1.1623545249022531E-2</v>
      </c>
      <c r="G34" s="3">
        <v>0.20542635658914729</v>
      </c>
    </row>
    <row r="35" spans="2:7">
      <c r="B35" s="7">
        <v>5</v>
      </c>
      <c r="D35" s="3"/>
      <c r="E35" s="3"/>
      <c r="F35" s="3"/>
      <c r="G35" s="3"/>
    </row>
    <row r="36" spans="2:7">
      <c r="B36" s="7">
        <v>6</v>
      </c>
      <c r="D36" s="3">
        <v>0.32063063421580112</v>
      </c>
      <c r="E36" s="3">
        <v>0.31552162849872772</v>
      </c>
      <c r="F36" s="3">
        <v>6.9908419689589454E-2</v>
      </c>
      <c r="G36" s="3">
        <v>0.39053905390539057</v>
      </c>
    </row>
    <row r="37" spans="2:7">
      <c r="B37" s="7">
        <v>7</v>
      </c>
      <c r="D37" s="3">
        <v>0.15444888727331474</v>
      </c>
      <c r="E37" s="3">
        <v>0.140373197625106</v>
      </c>
      <c r="F37" s="3">
        <v>0</v>
      </c>
      <c r="G37" s="3">
        <v>0.154</v>
      </c>
    </row>
    <row r="38" spans="2:7">
      <c r="B38" s="7">
        <v>8</v>
      </c>
      <c r="D38" s="3">
        <v>0.52193732193732201</v>
      </c>
      <c r="E38" s="3">
        <v>0.48368442792234623</v>
      </c>
      <c r="F38" s="3">
        <v>6.4060120517920982E-2</v>
      </c>
      <c r="G38" s="3">
        <v>0.58599744245524299</v>
      </c>
    </row>
    <row r="39" spans="2:7">
      <c r="B39" s="7">
        <v>9</v>
      </c>
      <c r="D39" s="3">
        <v>0.61005157730598536</v>
      </c>
      <c r="E39" s="3">
        <v>0.58501259445843834</v>
      </c>
      <c r="F39" s="3">
        <v>0</v>
      </c>
      <c r="G39" s="3">
        <v>0.61005157730598536</v>
      </c>
    </row>
    <row r="40" spans="2:7">
      <c r="B40" s="7">
        <v>10</v>
      </c>
      <c r="D40" s="3">
        <v>0.15809768637532134</v>
      </c>
      <c r="E40" s="3">
        <v>0.12789203084832904</v>
      </c>
      <c r="F40" s="3">
        <v>0</v>
      </c>
      <c r="G40" s="3">
        <v>0.15809768637532134</v>
      </c>
    </row>
    <row r="41" spans="2:7">
      <c r="B41" s="11" t="s">
        <v>13</v>
      </c>
      <c r="D41" s="3">
        <f>AVERAGE(D31:D40)</f>
        <v>0.43448104751020294</v>
      </c>
      <c r="E41" s="3">
        <f>AVERAGE(E31:E40)</f>
        <v>0.41115020860545665</v>
      </c>
      <c r="F41" s="3">
        <f>AVERAGE(F31:F40)</f>
        <v>6.0046876321962865E-2</v>
      </c>
      <c r="G41" s="3">
        <f>AVERAGE(G31:G40)</f>
        <v>0.49416321949194469</v>
      </c>
    </row>
    <row r="42" spans="2:7">
      <c r="B42" s="12" t="s">
        <v>11</v>
      </c>
      <c r="D42" s="3">
        <f>STDEV(D31:D40)</f>
        <v>0.33912488250477002</v>
      </c>
      <c r="E42" s="3">
        <f>STDEV(E31:E40)</f>
        <v>0.35267214445297357</v>
      </c>
      <c r="F42" s="3">
        <f>STDEV(F31:F40)</f>
        <v>9.8549831703837118E-2</v>
      </c>
      <c r="G42" s="3">
        <f>STDEV(G31:G40)</f>
        <v>0.42319121842393181</v>
      </c>
    </row>
    <row r="43" spans="2:7">
      <c r="B43" s="12" t="s">
        <v>4</v>
      </c>
      <c r="D43" s="3">
        <f>(D42/3)</f>
        <v>0.11304162750159001</v>
      </c>
      <c r="E43" s="3">
        <f>(E42/3)</f>
        <v>0.11755738148432453</v>
      </c>
      <c r="F43" s="3">
        <f>(F42/3)</f>
        <v>3.2849943901279037E-2</v>
      </c>
      <c r="G43" s="3">
        <f>(G42/3)</f>
        <v>0.14106373947464393</v>
      </c>
    </row>
    <row r="44" spans="2:7">
      <c r="B44" s="12"/>
      <c r="C44" t="s">
        <v>3</v>
      </c>
      <c r="D44" s="3"/>
      <c r="E44" s="3"/>
      <c r="F44" s="3"/>
      <c r="G44" s="3"/>
    </row>
    <row r="45" spans="2:7">
      <c r="B45" s="7">
        <v>1</v>
      </c>
      <c r="D45" s="3">
        <v>0.28999999999999998</v>
      </c>
      <c r="E45" s="3">
        <v>0.26</v>
      </c>
      <c r="F45" s="3">
        <v>0.03</v>
      </c>
      <c r="G45" s="3">
        <v>0.31999999999999995</v>
      </c>
    </row>
    <row r="46" spans="2:7">
      <c r="B46" s="7">
        <v>2</v>
      </c>
      <c r="D46" s="3">
        <v>0.37877689146724675</v>
      </c>
      <c r="E46" s="3">
        <v>0.3016581632653062</v>
      </c>
      <c r="F46" s="3">
        <v>0.01</v>
      </c>
      <c r="G46" s="3">
        <v>0.38877689146724675</v>
      </c>
    </row>
    <row r="47" spans="2:7">
      <c r="B47" s="7">
        <v>3</v>
      </c>
      <c r="D47" s="3"/>
      <c r="E47" s="3"/>
      <c r="F47" s="3"/>
      <c r="G47" s="3"/>
    </row>
    <row r="48" spans="2:7">
      <c r="B48" s="7">
        <v>4</v>
      </c>
      <c r="D48" s="3">
        <v>1.2526849877596149</v>
      </c>
      <c r="E48" s="3">
        <v>1.1494610281923716</v>
      </c>
      <c r="F48" s="3">
        <v>0.16183969604291476</v>
      </c>
      <c r="G48" s="3">
        <v>1.4145246838025296</v>
      </c>
    </row>
    <row r="49" spans="2:7">
      <c r="B49" s="7">
        <v>5</v>
      </c>
      <c r="D49" s="3"/>
      <c r="E49" s="3"/>
      <c r="F49" s="3"/>
      <c r="G49" s="3"/>
    </row>
    <row r="50" spans="2:7">
      <c r="B50" s="7">
        <v>6</v>
      </c>
      <c r="D50" s="3">
        <v>0.83036471586089899</v>
      </c>
      <c r="E50" s="3">
        <v>0.80576759966072942</v>
      </c>
      <c r="F50" s="3">
        <v>0.12178049866055329</v>
      </c>
      <c r="G50" s="3">
        <v>0.95214521452145229</v>
      </c>
    </row>
    <row r="51" spans="2:7">
      <c r="B51" s="7">
        <v>7</v>
      </c>
      <c r="D51" s="3">
        <v>0.51504503412900349</v>
      </c>
      <c r="E51" s="3">
        <v>0.42086330935251803</v>
      </c>
      <c r="F51" s="3">
        <v>0</v>
      </c>
      <c r="G51" s="3">
        <v>0.51568381430363874</v>
      </c>
    </row>
    <row r="52" spans="2:7">
      <c r="B52" s="7">
        <v>8</v>
      </c>
      <c r="D52" s="3">
        <v>2.4919617419617421</v>
      </c>
      <c r="E52" s="3">
        <v>2.2118959107806693</v>
      </c>
      <c r="F52" s="3">
        <v>0.58396536801268217</v>
      </c>
      <c r="G52" s="3">
        <v>3.0759271099744243</v>
      </c>
    </row>
    <row r="53" spans="2:7">
      <c r="B53" s="7">
        <v>9</v>
      </c>
      <c r="D53" s="3">
        <v>0.43692775178921273</v>
      </c>
      <c r="E53" s="3">
        <v>0.42317380352644846</v>
      </c>
      <c r="F53" s="3">
        <v>0</v>
      </c>
      <c r="G53" s="3">
        <v>0.43692775178921273</v>
      </c>
    </row>
    <row r="54" spans="2:7">
      <c r="B54" s="7">
        <v>10</v>
      </c>
      <c r="D54" s="3">
        <v>1.4173093401885175</v>
      </c>
      <c r="E54" s="3">
        <v>1.3204798628963155</v>
      </c>
      <c r="F54" s="3">
        <v>1.330111216106511E-2</v>
      </c>
      <c r="G54" s="3">
        <v>1.4306104523495826</v>
      </c>
    </row>
    <row r="55" spans="2:7">
      <c r="B55" s="11" t="s">
        <v>13</v>
      </c>
      <c r="D55" s="3">
        <f>AVERAGE(D45:D54)</f>
        <v>0.95163380789452956</v>
      </c>
      <c r="E55" s="3">
        <f>AVERAGE(E45:E54)</f>
        <v>0.86166245970929478</v>
      </c>
      <c r="F55" s="3">
        <f>AVERAGE(F45:F54)</f>
        <v>0.11511083435965191</v>
      </c>
      <c r="G55" s="3">
        <f>AVERAGE(G45:G54)</f>
        <v>1.0668244897760111</v>
      </c>
    </row>
    <row r="56" spans="2:7">
      <c r="B56" s="12" t="s">
        <v>11</v>
      </c>
      <c r="D56" s="3">
        <f>STDEV(D45:D54)</f>
        <v>0.74797424281885194</v>
      </c>
      <c r="E56" s="3">
        <f>STDEV(E45:E54)</f>
        <v>0.67419526138051777</v>
      </c>
      <c r="F56" s="3">
        <f>STDEV(F45:F54)</f>
        <v>0.19900144084057814</v>
      </c>
      <c r="G56" s="3">
        <f>STDEV(G45:G54)</f>
        <v>0.9274312939466367</v>
      </c>
    </row>
    <row r="57" spans="2:7">
      <c r="B57" s="12" t="s">
        <v>4</v>
      </c>
      <c r="D57" s="3">
        <f>(D56/2.828)</f>
        <v>0.26448877044513863</v>
      </c>
      <c r="E57" s="3">
        <f>(E56/2.828)</f>
        <v>0.23840002170456784</v>
      </c>
      <c r="F57" s="3">
        <f>(F56/2.828)</f>
        <v>7.0368260551831027E-2</v>
      </c>
      <c r="G57" s="3">
        <f>(G56/2.828)</f>
        <v>0.32794600210277114</v>
      </c>
    </row>
    <row r="58" spans="2:7">
      <c r="B58" s="12"/>
      <c r="C58" t="s">
        <v>6</v>
      </c>
      <c r="D58" s="3"/>
      <c r="E58" s="3"/>
      <c r="F58" s="3"/>
      <c r="G58" s="3"/>
    </row>
    <row r="59" spans="2:7">
      <c r="B59" s="7">
        <v>1</v>
      </c>
      <c r="D59" s="3">
        <v>2.2617589467983161</v>
      </c>
      <c r="E59" s="3">
        <v>2.3430094786729856</v>
      </c>
      <c r="F59" s="3">
        <v>1.8800669555371394</v>
      </c>
      <c r="G59" s="3">
        <v>4.1418259023354551</v>
      </c>
    </row>
    <row r="60" spans="2:7">
      <c r="B60" s="7">
        <v>2</v>
      </c>
      <c r="D60" s="3">
        <v>0.25815808556925307</v>
      </c>
      <c r="E60" s="3">
        <v>0.1951530612244898</v>
      </c>
      <c r="F60" s="3">
        <v>0.01</v>
      </c>
      <c r="G60" s="3">
        <v>0.25815808556925307</v>
      </c>
    </row>
    <row r="61" spans="2:7">
      <c r="B61" s="7">
        <v>3</v>
      </c>
      <c r="D61" s="3"/>
      <c r="E61" s="3"/>
      <c r="F61" s="3"/>
      <c r="G61" s="3"/>
    </row>
    <row r="62" spans="2:7">
      <c r="B62" s="7">
        <v>4</v>
      </c>
      <c r="D62" s="3">
        <v>1.1598258706467661</v>
      </c>
      <c r="E62" s="3">
        <v>1.0611525704809286</v>
      </c>
      <c r="F62" s="3">
        <v>7.5180249304274471E-2</v>
      </c>
      <c r="G62" s="3">
        <v>1.2350061199510405</v>
      </c>
    </row>
    <row r="63" spans="2:7">
      <c r="B63" s="7">
        <v>5</v>
      </c>
      <c r="D63" s="3"/>
      <c r="E63" s="3"/>
      <c r="F63" s="3"/>
      <c r="G63" s="3"/>
    </row>
    <row r="64" spans="2:7">
      <c r="B64" s="7">
        <v>6</v>
      </c>
      <c r="D64" s="3">
        <v>0.92271675421652977</v>
      </c>
      <c r="E64" s="3">
        <v>1.0356234096692112</v>
      </c>
      <c r="F64" s="3">
        <v>0.10121063852274415</v>
      </c>
      <c r="G64" s="3">
        <v>1.0239273927392738</v>
      </c>
    </row>
    <row r="65" spans="2:7">
      <c r="B65" s="7">
        <v>7</v>
      </c>
      <c r="D65" s="3"/>
      <c r="E65" s="3"/>
      <c r="F65" s="3"/>
      <c r="G65" s="3"/>
    </row>
    <row r="66" spans="2:7">
      <c r="B66" s="7">
        <v>8</v>
      </c>
      <c r="D66" s="3">
        <v>8.3643122676579917</v>
      </c>
      <c r="E66" s="3">
        <v>7.6880341880341883</v>
      </c>
      <c r="F66" s="3">
        <v>2.4846000830655557</v>
      </c>
      <c r="G66" s="3">
        <v>10.848912350723548</v>
      </c>
    </row>
    <row r="67" spans="2:7">
      <c r="B67" s="7">
        <v>9</v>
      </c>
      <c r="D67" s="3">
        <v>0.44786294030626528</v>
      </c>
      <c r="E67" s="3">
        <v>0.43115029387069692</v>
      </c>
      <c r="F67" s="3">
        <v>0</v>
      </c>
      <c r="G67" s="3">
        <v>0.44786294030626528</v>
      </c>
    </row>
    <row r="68" spans="2:7">
      <c r="B68" s="7">
        <v>10</v>
      </c>
      <c r="D68" s="3">
        <v>0.52656383890317049</v>
      </c>
      <c r="E68" s="3">
        <v>0.44515852613538992</v>
      </c>
      <c r="F68" s="3">
        <v>0</v>
      </c>
      <c r="G68" s="3">
        <v>0.52656383890317049</v>
      </c>
    </row>
    <row r="69" spans="2:7">
      <c r="B69" s="11" t="s">
        <v>13</v>
      </c>
      <c r="D69" s="3">
        <f>AVERAGE(D59:D68)</f>
        <v>1.9915998148711846</v>
      </c>
      <c r="E69" s="3">
        <f>AVERAGE(E59:E68)</f>
        <v>1.8856116468696986</v>
      </c>
      <c r="F69" s="3">
        <f>AVERAGE(F59:F68)</f>
        <v>0.65015113234710198</v>
      </c>
      <c r="G69" s="3">
        <f>AVERAGE(G59:G68)</f>
        <v>2.6403223757897152</v>
      </c>
    </row>
    <row r="70" spans="2:7">
      <c r="B70" s="12" t="s">
        <v>11</v>
      </c>
      <c r="D70" s="3">
        <f>STDEV(D59:D68)</f>
        <v>2.8882833145823845</v>
      </c>
      <c r="E70" s="3">
        <f>STDEV(E59:E68)</f>
        <v>2.6560480086321743</v>
      </c>
      <c r="F70" s="3">
        <f>STDEV(F59:F68)</f>
        <v>1.0618387769228557</v>
      </c>
      <c r="G70" s="3">
        <f>STDEV(G59:G68)</f>
        <v>3.8551409176810325</v>
      </c>
    </row>
    <row r="71" spans="2:7">
      <c r="B71" s="12" t="s">
        <v>4</v>
      </c>
      <c r="D71" s="3">
        <f>(D70/2.646)</f>
        <v>1.0915658785269784</v>
      </c>
      <c r="E71" s="3">
        <f>(E70/2.646)</f>
        <v>1.0037974333454929</v>
      </c>
      <c r="F71" s="3">
        <f>(F70/2.646)</f>
        <v>0.40129961334952974</v>
      </c>
      <c r="G71" s="3">
        <f>(G70/2.646)</f>
        <v>1.4569693566443811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3E2F0-9FED-E74F-81A5-7A931494D31B}">
  <dimension ref="A2:I37"/>
  <sheetViews>
    <sheetView workbookViewId="0">
      <selection activeCell="I24" sqref="I24"/>
    </sheetView>
  </sheetViews>
  <sheetFormatPr baseColWidth="10" defaultRowHeight="16"/>
  <cols>
    <col min="1" max="1" width="14.5" customWidth="1"/>
    <col min="2" max="2" width="22.33203125" customWidth="1"/>
    <col min="3" max="3" width="21" customWidth="1"/>
    <col min="4" max="4" width="22.1640625" customWidth="1"/>
    <col min="5" max="5" width="21.6640625" customWidth="1"/>
    <col min="6" max="6" width="21" customWidth="1"/>
    <col min="7" max="7" width="17.1640625" customWidth="1"/>
  </cols>
  <sheetData>
    <row r="2" spans="1:9">
      <c r="A2" s="20"/>
      <c r="B2" s="20" t="s">
        <v>38</v>
      </c>
      <c r="C2" s="20" t="s">
        <v>42</v>
      </c>
      <c r="D2" s="20" t="s">
        <v>43</v>
      </c>
      <c r="E2" s="20" t="s">
        <v>44</v>
      </c>
      <c r="F2" s="20" t="s">
        <v>45</v>
      </c>
      <c r="G2" s="20" t="s">
        <v>46</v>
      </c>
      <c r="I2" s="20" t="s">
        <v>48</v>
      </c>
    </row>
    <row r="3" spans="1:9">
      <c r="A3" s="21" t="s">
        <v>39</v>
      </c>
      <c r="B3" s="21" t="s">
        <v>40</v>
      </c>
      <c r="C3" s="21" t="s">
        <v>40</v>
      </c>
      <c r="D3" s="21" t="s">
        <v>40</v>
      </c>
      <c r="E3" s="21" t="s">
        <v>40</v>
      </c>
      <c r="F3" s="21" t="s">
        <v>40</v>
      </c>
      <c r="G3" s="21" t="s">
        <v>40</v>
      </c>
    </row>
    <row r="4" spans="1:9">
      <c r="A4" s="22"/>
      <c r="B4" s="21" t="s">
        <v>41</v>
      </c>
      <c r="C4" s="21" t="s">
        <v>41</v>
      </c>
      <c r="D4" s="21" t="s">
        <v>41</v>
      </c>
      <c r="E4" s="21" t="s">
        <v>41</v>
      </c>
      <c r="F4" s="21" t="s">
        <v>41</v>
      </c>
      <c r="G4" s="21" t="s">
        <v>41</v>
      </c>
    </row>
    <row r="5" spans="1:9">
      <c r="A5" s="23">
        <v>1</v>
      </c>
      <c r="B5" s="25">
        <v>0</v>
      </c>
      <c r="C5" s="25">
        <v>0</v>
      </c>
      <c r="D5" s="25">
        <v>8.8000000000000007</v>
      </c>
      <c r="E5" s="25">
        <v>0</v>
      </c>
      <c r="F5" s="25">
        <v>2.4</v>
      </c>
      <c r="G5" s="25">
        <v>0</v>
      </c>
    </row>
    <row r="6" spans="1:9">
      <c r="A6" s="23">
        <v>2</v>
      </c>
      <c r="B6" s="25">
        <v>0</v>
      </c>
      <c r="C6" s="25">
        <v>0</v>
      </c>
      <c r="D6" s="25">
        <v>0</v>
      </c>
      <c r="E6" s="25">
        <v>0</v>
      </c>
      <c r="F6" s="25">
        <v>0</v>
      </c>
      <c r="G6" s="25">
        <v>0</v>
      </c>
    </row>
    <row r="7" spans="1:9">
      <c r="A7" s="23">
        <v>3</v>
      </c>
      <c r="B7" s="25">
        <v>0</v>
      </c>
      <c r="C7" s="25">
        <v>0</v>
      </c>
      <c r="D7" s="25">
        <v>0</v>
      </c>
      <c r="E7" s="25">
        <v>0</v>
      </c>
      <c r="F7" s="25">
        <v>0</v>
      </c>
      <c r="G7" s="25">
        <v>0</v>
      </c>
    </row>
    <row r="8" spans="1:9">
      <c r="A8" s="23">
        <v>4</v>
      </c>
      <c r="B8" s="25">
        <v>0</v>
      </c>
      <c r="C8" s="25">
        <v>0</v>
      </c>
      <c r="D8" s="25">
        <v>0</v>
      </c>
      <c r="E8" s="25">
        <v>0.6</v>
      </c>
      <c r="F8" s="25">
        <v>2.8</v>
      </c>
      <c r="G8" s="25">
        <v>0</v>
      </c>
    </row>
    <row r="9" spans="1:9">
      <c r="A9" s="23">
        <v>5</v>
      </c>
      <c r="B9" s="25">
        <v>0</v>
      </c>
      <c r="C9" s="25">
        <v>0</v>
      </c>
      <c r="D9" s="25">
        <v>0</v>
      </c>
      <c r="E9" s="25">
        <v>5.6</v>
      </c>
      <c r="F9" s="25">
        <v>4.2</v>
      </c>
      <c r="G9" s="25">
        <v>0</v>
      </c>
    </row>
    <row r="10" spans="1:9">
      <c r="A10" s="23">
        <v>6</v>
      </c>
      <c r="B10" s="25">
        <v>0</v>
      </c>
      <c r="C10" s="25">
        <v>0</v>
      </c>
      <c r="D10" s="25">
        <v>0</v>
      </c>
      <c r="E10" s="25">
        <v>24.2</v>
      </c>
      <c r="F10" s="25">
        <v>13.2</v>
      </c>
      <c r="G10" s="25">
        <v>0</v>
      </c>
    </row>
    <row r="11" spans="1:9">
      <c r="A11" s="23">
        <v>7</v>
      </c>
      <c r="B11" s="25">
        <v>0</v>
      </c>
      <c r="C11" s="25">
        <v>0</v>
      </c>
      <c r="D11" s="25">
        <v>0</v>
      </c>
      <c r="E11" s="25">
        <v>5</v>
      </c>
      <c r="F11" s="25">
        <v>3</v>
      </c>
      <c r="G11" s="25">
        <v>3.8</v>
      </c>
    </row>
    <row r="12" spans="1:9">
      <c r="A12" s="23">
        <v>8</v>
      </c>
      <c r="B12" s="25">
        <v>0</v>
      </c>
      <c r="C12" s="25">
        <v>0</v>
      </c>
      <c r="D12" s="25">
        <v>0</v>
      </c>
      <c r="E12" s="25">
        <v>0.2</v>
      </c>
      <c r="F12" s="25">
        <v>3.2</v>
      </c>
      <c r="G12" s="25">
        <v>3.2</v>
      </c>
    </row>
    <row r="13" spans="1:9">
      <c r="A13" s="23">
        <v>9</v>
      </c>
      <c r="B13" s="25">
        <v>0</v>
      </c>
      <c r="C13" s="25">
        <v>0</v>
      </c>
      <c r="D13" s="25">
        <v>0</v>
      </c>
      <c r="E13" s="25">
        <v>0</v>
      </c>
      <c r="F13" s="25">
        <v>2.6</v>
      </c>
      <c r="G13" s="25">
        <v>8</v>
      </c>
    </row>
    <row r="14" spans="1:9">
      <c r="A14" s="23">
        <v>10</v>
      </c>
      <c r="B14" s="25">
        <v>0</v>
      </c>
      <c r="C14" s="25">
        <v>0</v>
      </c>
      <c r="D14" s="25">
        <v>0.6</v>
      </c>
      <c r="E14" s="25">
        <v>0</v>
      </c>
      <c r="F14" s="25">
        <v>0</v>
      </c>
      <c r="G14" s="25">
        <v>2</v>
      </c>
    </row>
    <row r="15" spans="1:9">
      <c r="A15" s="23">
        <v>11</v>
      </c>
      <c r="B15" s="25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</row>
    <row r="16" spans="1:9">
      <c r="A16" s="23">
        <v>12</v>
      </c>
      <c r="B16" s="25">
        <v>2.2000000000000002</v>
      </c>
      <c r="C16" s="25">
        <v>0</v>
      </c>
      <c r="D16" s="25">
        <v>0</v>
      </c>
      <c r="E16" s="25">
        <v>0</v>
      </c>
      <c r="F16" s="25">
        <v>0</v>
      </c>
      <c r="G16" s="25">
        <v>0</v>
      </c>
    </row>
    <row r="17" spans="1:7">
      <c r="A17" s="23">
        <v>13</v>
      </c>
      <c r="B17" s="25">
        <v>9.1999999999999993</v>
      </c>
      <c r="C17" s="25">
        <v>0</v>
      </c>
      <c r="D17" s="25">
        <v>0</v>
      </c>
      <c r="E17" s="25">
        <v>0</v>
      </c>
      <c r="F17" s="25">
        <v>0</v>
      </c>
      <c r="G17" s="25">
        <v>0</v>
      </c>
    </row>
    <row r="18" spans="1:7">
      <c r="A18" s="23">
        <v>14</v>
      </c>
      <c r="B18" s="25">
        <v>0</v>
      </c>
      <c r="C18" s="25">
        <v>0</v>
      </c>
      <c r="D18" s="25">
        <v>0</v>
      </c>
      <c r="E18" s="25">
        <v>0</v>
      </c>
      <c r="F18" s="25">
        <v>0</v>
      </c>
      <c r="G18" s="25">
        <v>0</v>
      </c>
    </row>
    <row r="19" spans="1:7">
      <c r="A19" s="23">
        <v>15</v>
      </c>
      <c r="B19" s="25">
        <v>0.2</v>
      </c>
      <c r="C19" s="25">
        <v>0</v>
      </c>
      <c r="D19" s="25">
        <v>0</v>
      </c>
      <c r="E19" s="25">
        <v>0</v>
      </c>
      <c r="F19" s="25">
        <v>0.1</v>
      </c>
      <c r="G19" s="25">
        <v>0</v>
      </c>
    </row>
    <row r="20" spans="1:7">
      <c r="A20" s="23">
        <v>16</v>
      </c>
      <c r="B20" s="25">
        <v>6.2</v>
      </c>
      <c r="C20" s="25">
        <v>1</v>
      </c>
      <c r="D20" s="25">
        <v>0</v>
      </c>
      <c r="E20" s="25">
        <v>0</v>
      </c>
      <c r="F20" s="25">
        <v>0</v>
      </c>
      <c r="G20" s="25">
        <v>0</v>
      </c>
    </row>
    <row r="21" spans="1:7">
      <c r="A21" s="23">
        <v>17</v>
      </c>
      <c r="B21" s="25">
        <v>0</v>
      </c>
      <c r="C21" s="25">
        <v>1.4</v>
      </c>
      <c r="D21" s="25">
        <v>0</v>
      </c>
      <c r="E21" s="25">
        <v>0</v>
      </c>
      <c r="F21" s="25">
        <v>5.8</v>
      </c>
      <c r="G21" s="25">
        <v>0</v>
      </c>
    </row>
    <row r="22" spans="1:7">
      <c r="A22" s="23">
        <v>18</v>
      </c>
      <c r="B22" s="25">
        <v>9.8000000000000007</v>
      </c>
      <c r="C22" s="25">
        <v>0.6</v>
      </c>
      <c r="D22" s="25">
        <v>3.8</v>
      </c>
      <c r="E22" s="25">
        <v>0</v>
      </c>
      <c r="F22" s="25">
        <v>5.4</v>
      </c>
      <c r="G22" s="25">
        <v>0</v>
      </c>
    </row>
    <row r="23" spans="1:7">
      <c r="A23" s="23">
        <v>19</v>
      </c>
      <c r="B23" s="25">
        <v>0.4</v>
      </c>
      <c r="C23" s="25">
        <v>6.2</v>
      </c>
      <c r="D23" s="25">
        <v>0</v>
      </c>
      <c r="E23" s="25">
        <v>0</v>
      </c>
      <c r="F23" s="25">
        <v>9.1999999999999993</v>
      </c>
      <c r="G23" s="25">
        <v>0</v>
      </c>
    </row>
    <row r="24" spans="1:7">
      <c r="A24" s="23">
        <v>20</v>
      </c>
      <c r="B24" s="25">
        <v>0.4</v>
      </c>
      <c r="C24" s="25">
        <v>0</v>
      </c>
      <c r="D24" s="25">
        <v>0</v>
      </c>
      <c r="E24" s="25">
        <v>0</v>
      </c>
      <c r="F24" s="25">
        <v>0.3</v>
      </c>
      <c r="G24" s="25">
        <v>0</v>
      </c>
    </row>
    <row r="25" spans="1:7">
      <c r="A25" s="23">
        <v>21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</row>
    <row r="26" spans="1:7">
      <c r="A26" s="23">
        <v>22</v>
      </c>
      <c r="B26" s="25">
        <v>0</v>
      </c>
      <c r="C26" s="25">
        <v>0</v>
      </c>
      <c r="D26" s="25">
        <v>0</v>
      </c>
      <c r="E26" s="25">
        <v>0</v>
      </c>
      <c r="F26" s="25">
        <v>2.8</v>
      </c>
      <c r="G26" s="25">
        <v>0</v>
      </c>
    </row>
    <row r="27" spans="1:7">
      <c r="A27" s="23">
        <v>23</v>
      </c>
      <c r="B27" s="25">
        <v>0</v>
      </c>
      <c r="C27" s="25">
        <v>0</v>
      </c>
      <c r="D27" s="25">
        <v>0</v>
      </c>
      <c r="E27" s="25">
        <v>0</v>
      </c>
      <c r="F27" s="25">
        <v>9.1999999999999993</v>
      </c>
      <c r="G27" s="25">
        <v>0</v>
      </c>
    </row>
    <row r="28" spans="1:7">
      <c r="A28" s="23">
        <v>24</v>
      </c>
      <c r="B28" s="25">
        <v>0</v>
      </c>
      <c r="C28" s="25">
        <v>0</v>
      </c>
      <c r="D28" s="25">
        <v>0</v>
      </c>
      <c r="E28" s="25">
        <v>0</v>
      </c>
      <c r="F28" s="25">
        <v>25.4</v>
      </c>
      <c r="G28" s="25">
        <v>0</v>
      </c>
    </row>
    <row r="29" spans="1:7">
      <c r="A29" s="23">
        <v>25</v>
      </c>
      <c r="B29" s="25">
        <v>0</v>
      </c>
      <c r="C29" s="25">
        <v>0</v>
      </c>
      <c r="D29" s="25">
        <v>0</v>
      </c>
      <c r="E29" s="25">
        <v>0</v>
      </c>
      <c r="F29" s="25">
        <v>4.2</v>
      </c>
      <c r="G29" s="25">
        <v>0</v>
      </c>
    </row>
    <row r="30" spans="1:7">
      <c r="A30" s="23">
        <v>26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</row>
    <row r="31" spans="1:7">
      <c r="A31" s="23">
        <v>27</v>
      </c>
      <c r="B31" s="25">
        <v>0.4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</row>
    <row r="32" spans="1:7">
      <c r="A32" s="23">
        <v>28</v>
      </c>
      <c r="B32" s="25">
        <v>0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</row>
    <row r="33" spans="1:7">
      <c r="A33" s="23">
        <v>29</v>
      </c>
      <c r="B33" s="25">
        <v>0</v>
      </c>
      <c r="C33" s="25">
        <v>0.6</v>
      </c>
      <c r="D33" s="25"/>
      <c r="E33" s="25">
        <v>0</v>
      </c>
      <c r="F33" s="25">
        <v>0.4</v>
      </c>
      <c r="G33" s="25">
        <v>0</v>
      </c>
    </row>
    <row r="34" spans="1:7">
      <c r="A34" s="23">
        <v>30</v>
      </c>
      <c r="B34" s="25">
        <v>0</v>
      </c>
      <c r="C34" s="25">
        <v>2.2000000000000002</v>
      </c>
      <c r="D34" s="25"/>
      <c r="E34" s="25">
        <v>0</v>
      </c>
      <c r="F34" s="25">
        <v>0</v>
      </c>
      <c r="G34" s="25">
        <v>0</v>
      </c>
    </row>
    <row r="35" spans="1:7" ht="17" thickBot="1">
      <c r="A35" s="23">
        <v>31</v>
      </c>
      <c r="B35" s="25">
        <v>0</v>
      </c>
      <c r="C35" s="25">
        <v>11.2</v>
      </c>
      <c r="D35" s="25"/>
      <c r="E35" s="25">
        <v>0</v>
      </c>
      <c r="F35" s="25"/>
      <c r="G35" s="25">
        <v>0</v>
      </c>
    </row>
    <row r="36" spans="1:7" ht="17" thickBot="1">
      <c r="A36" s="24" t="s">
        <v>47</v>
      </c>
      <c r="B36" s="26">
        <v>28.8</v>
      </c>
      <c r="C36" s="26">
        <v>23.2</v>
      </c>
      <c r="D36" s="26">
        <v>13.2</v>
      </c>
      <c r="E36" s="26">
        <v>35.6</v>
      </c>
      <c r="F36" s="26">
        <v>94.2</v>
      </c>
      <c r="G36" s="26">
        <v>17</v>
      </c>
    </row>
    <row r="37" spans="1:7" ht="17" thickTop="1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9C32F-CFF0-3D4B-B97C-6DAA535C648E}">
  <dimension ref="A1:K16"/>
  <sheetViews>
    <sheetView workbookViewId="0">
      <selection activeCell="D25" sqref="D25"/>
    </sheetView>
  </sheetViews>
  <sheetFormatPr baseColWidth="10" defaultRowHeight="16"/>
  <cols>
    <col min="1" max="1" width="21.83203125" customWidth="1"/>
    <col min="3" max="3" width="14.83203125" customWidth="1"/>
    <col min="4" max="4" width="16.1640625" customWidth="1"/>
    <col min="8" max="8" width="16.5" customWidth="1"/>
    <col min="10" max="10" width="17.83203125" customWidth="1"/>
  </cols>
  <sheetData>
    <row r="1" spans="1:11" ht="34">
      <c r="A1" s="13" t="s">
        <v>12</v>
      </c>
      <c r="B1" s="14" t="s">
        <v>27</v>
      </c>
      <c r="C1" s="15" t="s">
        <v>32</v>
      </c>
      <c r="D1" s="15" t="s">
        <v>31</v>
      </c>
      <c r="G1" s="13" t="s">
        <v>12</v>
      </c>
      <c r="H1" s="15" t="s">
        <v>32</v>
      </c>
      <c r="I1" s="7" t="s">
        <v>4</v>
      </c>
      <c r="J1" s="15" t="s">
        <v>31</v>
      </c>
      <c r="K1" s="7" t="s">
        <v>4</v>
      </c>
    </row>
    <row r="2" spans="1:11">
      <c r="A2" s="7" t="s">
        <v>0</v>
      </c>
      <c r="B2" s="7" t="s">
        <v>28</v>
      </c>
      <c r="C2" s="16">
        <v>32.750463550509949</v>
      </c>
      <c r="D2" s="16">
        <v>20.892333527239686</v>
      </c>
      <c r="H2" s="17"/>
      <c r="I2" s="17"/>
      <c r="J2" s="17"/>
      <c r="K2" s="17"/>
    </row>
    <row r="3" spans="1:11">
      <c r="A3" s="7" t="s">
        <v>0</v>
      </c>
      <c r="B3" s="7" t="s">
        <v>29</v>
      </c>
      <c r="C3" s="16">
        <v>31.440628763075793</v>
      </c>
      <c r="D3" s="16">
        <v>28.537781173855777</v>
      </c>
      <c r="G3" t="s">
        <v>0</v>
      </c>
      <c r="H3" s="17">
        <v>31.304754976677895</v>
      </c>
      <c r="I3" s="17">
        <v>0.8765660456215435</v>
      </c>
      <c r="J3" s="17">
        <v>25.187161713563228</v>
      </c>
      <c r="K3" s="17">
        <v>2.2570453847676406</v>
      </c>
    </row>
    <row r="4" spans="1:11">
      <c r="A4" s="7" t="s">
        <v>0</v>
      </c>
      <c r="B4" s="7" t="s">
        <v>30</v>
      </c>
      <c r="C4" s="16">
        <v>29.723172616447943</v>
      </c>
      <c r="D4" s="16">
        <v>26.131370439594228</v>
      </c>
      <c r="G4" t="s">
        <v>1</v>
      </c>
      <c r="H4" s="17">
        <v>86.577767308736895</v>
      </c>
      <c r="I4" s="17">
        <v>4.4599422840989469</v>
      </c>
      <c r="J4" s="17">
        <v>67.188776100446788</v>
      </c>
      <c r="K4" s="17">
        <v>1.0820383218921596</v>
      </c>
    </row>
    <row r="5" spans="1:11">
      <c r="A5" s="7" t="s">
        <v>1</v>
      </c>
      <c r="B5" s="7" t="s">
        <v>28</v>
      </c>
      <c r="C5" s="16">
        <v>93.617658675564769</v>
      </c>
      <c r="D5" s="16">
        <v>65.44508529540623</v>
      </c>
      <c r="G5" t="s">
        <v>2</v>
      </c>
      <c r="H5" s="17">
        <v>44.122153666956649</v>
      </c>
      <c r="I5" s="17">
        <v>6.2022271158152762</v>
      </c>
      <c r="J5" s="17">
        <v>33.673420132009781</v>
      </c>
      <c r="K5" s="17">
        <v>0.71141923058058443</v>
      </c>
    </row>
    <row r="6" spans="1:11">
      <c r="A6" s="7" t="s">
        <v>1</v>
      </c>
      <c r="B6" s="7" t="s">
        <v>29</v>
      </c>
      <c r="C6" s="16">
        <v>78.314436562001958</v>
      </c>
      <c r="D6" s="16">
        <v>69.170518574961889</v>
      </c>
      <c r="G6" t="s">
        <v>3</v>
      </c>
      <c r="H6" s="17">
        <v>36.878692628428034</v>
      </c>
      <c r="I6" s="17">
        <v>4.1590888659909204</v>
      </c>
      <c r="J6" s="17">
        <v>23.396508460466208</v>
      </c>
      <c r="K6" s="17">
        <v>0.76892719032644463</v>
      </c>
    </row>
    <row r="7" spans="1:11">
      <c r="A7" s="7" t="s">
        <v>1</v>
      </c>
      <c r="B7" s="7" t="s">
        <v>30</v>
      </c>
      <c r="C7" s="16">
        <v>87.801206688643944</v>
      </c>
      <c r="D7" s="16">
        <v>66.950724430972272</v>
      </c>
      <c r="G7" t="s">
        <v>6</v>
      </c>
      <c r="H7" s="17">
        <v>48.642450428059867</v>
      </c>
      <c r="I7" s="17">
        <v>4.589695998481039</v>
      </c>
      <c r="J7" s="17">
        <v>43.108301655091594</v>
      </c>
      <c r="K7" s="17">
        <v>0.92325000574344707</v>
      </c>
    </row>
    <row r="8" spans="1:11">
      <c r="A8" s="7" t="s">
        <v>2</v>
      </c>
      <c r="B8" s="7" t="s">
        <v>28</v>
      </c>
      <c r="C8" s="16">
        <v>35.374853878413383</v>
      </c>
      <c r="D8" s="16">
        <v>34.497079924036612</v>
      </c>
    </row>
    <row r="9" spans="1:11">
      <c r="A9" s="7" t="s">
        <v>2</v>
      </c>
      <c r="B9" s="7" t="s">
        <v>29</v>
      </c>
      <c r="C9" s="16">
        <v>56.112210397404155</v>
      </c>
      <c r="D9" s="16">
        <v>32.25687570016057</v>
      </c>
    </row>
    <row r="10" spans="1:11">
      <c r="A10" s="7" t="s">
        <v>2</v>
      </c>
      <c r="B10" s="7" t="s">
        <v>30</v>
      </c>
      <c r="C10" s="16">
        <v>40.879396725052388</v>
      </c>
      <c r="D10" s="16">
        <v>34.266304771832168</v>
      </c>
    </row>
    <row r="11" spans="1:11">
      <c r="A11" s="7" t="s">
        <v>3</v>
      </c>
      <c r="B11" s="7" t="s">
        <v>28</v>
      </c>
      <c r="C11" s="16">
        <v>36.220613132174464</v>
      </c>
      <c r="D11" s="16">
        <v>22.926757935712033</v>
      </c>
    </row>
    <row r="12" spans="1:11">
      <c r="A12" s="7" t="s">
        <v>3</v>
      </c>
      <c r="B12" s="7" t="s">
        <v>29</v>
      </c>
      <c r="C12" s="16">
        <v>44.38869433624604</v>
      </c>
      <c r="D12" s="16">
        <v>22.363257607028459</v>
      </c>
    </row>
    <row r="13" spans="1:11">
      <c r="A13" s="7" t="s">
        <v>3</v>
      </c>
      <c r="B13" s="7" t="s">
        <v>30</v>
      </c>
      <c r="C13" s="16">
        <v>30.026770416863602</v>
      </c>
      <c r="D13" s="16">
        <v>24.899509838658126</v>
      </c>
    </row>
    <row r="14" spans="1:11">
      <c r="A14" s="7" t="s">
        <v>6</v>
      </c>
      <c r="B14" s="7" t="s">
        <v>28</v>
      </c>
      <c r="C14" s="16">
        <v>52.492515263370635</v>
      </c>
      <c r="D14" s="16">
        <v>44.041883227740087</v>
      </c>
    </row>
    <row r="15" spans="1:11">
      <c r="A15" s="7" t="s">
        <v>6</v>
      </c>
      <c r="B15" s="7" t="s">
        <v>29</v>
      </c>
      <c r="C15" s="16">
        <v>39.501119017575888</v>
      </c>
      <c r="D15" s="16">
        <v>44.021127041470216</v>
      </c>
    </row>
    <row r="16" spans="1:11">
      <c r="A16" s="7" t="s">
        <v>6</v>
      </c>
      <c r="B16" s="7" t="s">
        <v>30</v>
      </c>
      <c r="C16" s="16">
        <v>53.93371700323307</v>
      </c>
      <c r="D16" s="16">
        <v>41.261894696064466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9B8E5-9C86-254F-B424-C2BA68C33195}">
  <dimension ref="A3:M20"/>
  <sheetViews>
    <sheetView workbookViewId="0">
      <selection activeCell="I28" sqref="I28"/>
    </sheetView>
  </sheetViews>
  <sheetFormatPr baseColWidth="10" defaultRowHeight="16"/>
  <sheetData>
    <row r="3" spans="1:13">
      <c r="C3" s="1" t="s">
        <v>36</v>
      </c>
    </row>
    <row r="4" spans="1:13">
      <c r="M4" t="s">
        <v>37</v>
      </c>
    </row>
    <row r="5" spans="1:13">
      <c r="A5" s="8" t="s">
        <v>34</v>
      </c>
      <c r="B5" s="8" t="s">
        <v>35</v>
      </c>
      <c r="C5" s="18">
        <v>43448</v>
      </c>
      <c r="D5" s="18">
        <v>43453</v>
      </c>
      <c r="E5" s="18">
        <v>43486</v>
      </c>
      <c r="F5" s="18">
        <v>43500</v>
      </c>
      <c r="G5" s="18">
        <v>43515</v>
      </c>
      <c r="H5" s="18">
        <v>43531</v>
      </c>
      <c r="I5" s="18">
        <v>43532</v>
      </c>
      <c r="J5" s="18">
        <v>43565</v>
      </c>
      <c r="K5" s="18">
        <v>43581</v>
      </c>
      <c r="L5" s="18">
        <v>43595</v>
      </c>
      <c r="M5" s="9" t="s">
        <v>33</v>
      </c>
    </row>
    <row r="6" spans="1:13">
      <c r="A6" s="7" t="s">
        <v>0</v>
      </c>
      <c r="B6" s="7" t="s">
        <v>28</v>
      </c>
      <c r="C6" s="7">
        <v>0.26</v>
      </c>
      <c r="D6" s="7">
        <v>0.12</v>
      </c>
      <c r="E6" s="7">
        <v>0</v>
      </c>
      <c r="F6" s="7">
        <v>0.32</v>
      </c>
      <c r="G6" s="7">
        <v>0</v>
      </c>
      <c r="H6" s="7">
        <v>0.55000000000000004</v>
      </c>
      <c r="I6" s="7">
        <v>0</v>
      </c>
      <c r="J6" s="7">
        <v>0.37</v>
      </c>
      <c r="K6" s="7">
        <v>0.92</v>
      </c>
      <c r="L6" s="7">
        <v>0</v>
      </c>
      <c r="M6" s="7">
        <v>2.54</v>
      </c>
    </row>
    <row r="7" spans="1:13">
      <c r="A7" s="7" t="s">
        <v>0</v>
      </c>
      <c r="B7" s="7" t="s">
        <v>29</v>
      </c>
      <c r="C7" s="7">
        <v>0.12</v>
      </c>
      <c r="D7" s="7">
        <v>0</v>
      </c>
      <c r="E7" s="7">
        <v>0</v>
      </c>
      <c r="F7" s="7">
        <v>0.126</v>
      </c>
      <c r="G7" s="7">
        <v>0</v>
      </c>
      <c r="H7" s="7">
        <v>0</v>
      </c>
      <c r="I7" s="7">
        <v>0</v>
      </c>
      <c r="J7" s="7">
        <v>0</v>
      </c>
      <c r="K7" s="7">
        <v>0.2</v>
      </c>
      <c r="L7" s="7">
        <v>0</v>
      </c>
      <c r="M7" s="7">
        <v>0.44600000000000001</v>
      </c>
    </row>
    <row r="8" spans="1:13">
      <c r="A8" s="7" t="s">
        <v>0</v>
      </c>
      <c r="B8" s="7" t="s">
        <v>30</v>
      </c>
      <c r="C8" s="7">
        <v>0.22</v>
      </c>
      <c r="D8" s="7">
        <v>0</v>
      </c>
      <c r="E8" s="7">
        <v>0</v>
      </c>
      <c r="F8" s="7">
        <v>0</v>
      </c>
      <c r="G8" s="7">
        <v>1.425</v>
      </c>
      <c r="H8" s="7">
        <v>1.72</v>
      </c>
      <c r="I8" s="7">
        <v>0</v>
      </c>
      <c r="J8" s="7">
        <v>0</v>
      </c>
      <c r="K8" s="7">
        <v>0</v>
      </c>
      <c r="L8" s="7">
        <v>0</v>
      </c>
      <c r="M8" s="7">
        <v>3.3650000000000002</v>
      </c>
    </row>
    <row r="9" spans="1:13">
      <c r="A9" s="7" t="s">
        <v>1</v>
      </c>
      <c r="B9" s="7" t="s">
        <v>28</v>
      </c>
      <c r="C9" s="7">
        <v>1.76</v>
      </c>
      <c r="D9" s="7">
        <v>0</v>
      </c>
      <c r="E9" s="7">
        <v>0</v>
      </c>
      <c r="F9" s="7">
        <v>1.4139999999999999</v>
      </c>
      <c r="G9" s="7">
        <v>0</v>
      </c>
      <c r="H9" s="7">
        <v>1.67</v>
      </c>
      <c r="I9" s="7">
        <v>0.245</v>
      </c>
      <c r="J9" s="7">
        <v>0.41499999999999998</v>
      </c>
      <c r="K9" s="7">
        <v>0.6</v>
      </c>
      <c r="L9" s="7">
        <v>0</v>
      </c>
      <c r="M9" s="7">
        <v>6.1039999999999992</v>
      </c>
    </row>
    <row r="10" spans="1:13">
      <c r="A10" s="7" t="s">
        <v>1</v>
      </c>
      <c r="B10" s="7" t="s">
        <v>29</v>
      </c>
      <c r="C10" s="7">
        <v>0.05</v>
      </c>
      <c r="D10" s="7">
        <v>0</v>
      </c>
      <c r="E10" s="7">
        <v>0</v>
      </c>
      <c r="F10" s="7">
        <v>0</v>
      </c>
      <c r="G10" s="7">
        <v>0</v>
      </c>
      <c r="H10" s="7">
        <v>0.495</v>
      </c>
      <c r="I10" s="7">
        <v>0</v>
      </c>
      <c r="J10" s="7">
        <v>0.21</v>
      </c>
      <c r="K10" s="7">
        <v>1.7</v>
      </c>
      <c r="L10" s="7">
        <v>0.14000000000000001</v>
      </c>
      <c r="M10" s="7">
        <v>2.5950000000000002</v>
      </c>
    </row>
    <row r="11" spans="1:13">
      <c r="A11" s="7" t="s">
        <v>1</v>
      </c>
      <c r="B11" s="7" t="s">
        <v>30</v>
      </c>
      <c r="C11" s="7">
        <v>0</v>
      </c>
      <c r="D11" s="7">
        <v>0.6</v>
      </c>
      <c r="E11" s="7">
        <v>0.6</v>
      </c>
      <c r="F11" s="7">
        <v>1.0980000000000001</v>
      </c>
      <c r="G11" s="7">
        <v>0.16</v>
      </c>
      <c r="H11" s="7">
        <v>1.03</v>
      </c>
      <c r="I11" s="7">
        <v>0</v>
      </c>
      <c r="J11" s="7">
        <v>0.37</v>
      </c>
      <c r="K11" s="7">
        <v>1.68</v>
      </c>
      <c r="L11" s="7">
        <v>0.32</v>
      </c>
      <c r="M11" s="7">
        <v>5.8580000000000005</v>
      </c>
    </row>
    <row r="12" spans="1:13">
      <c r="A12" s="7" t="s">
        <v>2</v>
      </c>
      <c r="B12" s="7" t="s">
        <v>28</v>
      </c>
      <c r="C12" s="7">
        <v>0.36</v>
      </c>
      <c r="D12" s="7">
        <v>0</v>
      </c>
      <c r="E12" s="7">
        <v>0</v>
      </c>
      <c r="F12" s="7">
        <v>0.216</v>
      </c>
      <c r="G12" s="7">
        <v>0</v>
      </c>
      <c r="H12" s="7">
        <v>1.21</v>
      </c>
      <c r="I12" s="7">
        <v>0.26</v>
      </c>
      <c r="J12" s="7">
        <v>0</v>
      </c>
      <c r="K12" s="7">
        <v>0.28999999999999998</v>
      </c>
      <c r="L12" s="7">
        <v>0.69</v>
      </c>
      <c r="M12" s="7">
        <v>3.0260000000000002</v>
      </c>
    </row>
    <row r="13" spans="1:13">
      <c r="A13" s="7" t="s">
        <v>2</v>
      </c>
      <c r="B13" s="7" t="s">
        <v>29</v>
      </c>
      <c r="C13" s="7">
        <v>0.24</v>
      </c>
      <c r="D13" s="7">
        <v>0.31</v>
      </c>
      <c r="E13" s="7">
        <v>0.22</v>
      </c>
      <c r="F13" s="7">
        <v>1.1419999999999999</v>
      </c>
      <c r="G13" s="7">
        <v>0</v>
      </c>
      <c r="H13" s="7">
        <v>2.1</v>
      </c>
      <c r="I13" s="7">
        <v>0</v>
      </c>
      <c r="J13" s="7">
        <v>0</v>
      </c>
      <c r="K13" s="7">
        <v>0</v>
      </c>
      <c r="L13" s="7">
        <v>0</v>
      </c>
      <c r="M13" s="7">
        <v>4.0120000000000005</v>
      </c>
    </row>
    <row r="14" spans="1:13">
      <c r="A14" s="7" t="s">
        <v>2</v>
      </c>
      <c r="B14" s="7" t="s">
        <v>30</v>
      </c>
      <c r="C14" s="7">
        <v>0.08</v>
      </c>
      <c r="D14" s="7">
        <v>0</v>
      </c>
      <c r="E14" s="7">
        <v>0</v>
      </c>
      <c r="F14" s="7">
        <v>0</v>
      </c>
      <c r="G14" s="7">
        <v>0</v>
      </c>
      <c r="H14" s="7">
        <v>1.72</v>
      </c>
      <c r="I14" s="7">
        <v>0</v>
      </c>
      <c r="J14" s="7">
        <v>0.97499999999999998</v>
      </c>
      <c r="K14" s="7">
        <v>1.37</v>
      </c>
      <c r="L14" s="7">
        <v>0</v>
      </c>
      <c r="M14" s="7">
        <v>4.1449999999999996</v>
      </c>
    </row>
    <row r="15" spans="1:13">
      <c r="A15" s="7" t="s">
        <v>3</v>
      </c>
      <c r="B15" s="7" t="s">
        <v>28</v>
      </c>
      <c r="C15" s="7">
        <v>1.01</v>
      </c>
      <c r="D15" s="7">
        <v>0.48</v>
      </c>
      <c r="E15" s="7">
        <v>0</v>
      </c>
      <c r="F15" s="7">
        <v>0.80500000000000005</v>
      </c>
      <c r="G15" s="7">
        <v>0</v>
      </c>
      <c r="H15" s="7">
        <v>1.1000000000000001</v>
      </c>
      <c r="I15" s="7">
        <v>0.17</v>
      </c>
      <c r="J15" s="7">
        <v>0.34499999999999997</v>
      </c>
      <c r="K15" s="7">
        <v>0.65</v>
      </c>
      <c r="L15" s="7">
        <v>0.33</v>
      </c>
      <c r="M15" s="7">
        <v>4.8900000000000006</v>
      </c>
    </row>
    <row r="16" spans="1:13">
      <c r="A16" s="7" t="s">
        <v>3</v>
      </c>
      <c r="B16" s="7" t="s">
        <v>29</v>
      </c>
      <c r="C16" s="7">
        <v>0</v>
      </c>
      <c r="D16" s="7">
        <v>0.51500000000000001</v>
      </c>
      <c r="E16" s="7">
        <v>0</v>
      </c>
      <c r="F16" s="7">
        <v>0</v>
      </c>
      <c r="G16" s="7">
        <v>0</v>
      </c>
      <c r="H16" s="7">
        <v>0.06</v>
      </c>
      <c r="I16" s="7">
        <v>0</v>
      </c>
      <c r="J16" s="7">
        <v>0</v>
      </c>
      <c r="K16" s="7">
        <v>0</v>
      </c>
      <c r="L16" s="7">
        <v>0</v>
      </c>
      <c r="M16" s="7">
        <v>0.57499999999999996</v>
      </c>
    </row>
    <row r="17" spans="1:13">
      <c r="A17" s="7" t="s">
        <v>3</v>
      </c>
      <c r="B17" s="7" t="s">
        <v>30</v>
      </c>
      <c r="C17" s="7">
        <v>0</v>
      </c>
      <c r="D17" s="7">
        <v>0.54500000000000004</v>
      </c>
      <c r="E17" s="7">
        <v>0</v>
      </c>
      <c r="F17" s="7">
        <v>0.318</v>
      </c>
      <c r="G17" s="7">
        <v>0</v>
      </c>
      <c r="H17" s="7">
        <v>0</v>
      </c>
      <c r="I17" s="7">
        <v>0</v>
      </c>
      <c r="J17" s="7">
        <v>0.155</v>
      </c>
      <c r="K17" s="7">
        <v>0</v>
      </c>
      <c r="L17" s="7">
        <v>0</v>
      </c>
      <c r="M17" s="7">
        <v>1.018</v>
      </c>
    </row>
    <row r="18" spans="1:13">
      <c r="A18" s="7" t="s">
        <v>6</v>
      </c>
      <c r="B18" s="7" t="s">
        <v>28</v>
      </c>
      <c r="C18" s="7">
        <v>0.3</v>
      </c>
      <c r="D18" s="7">
        <v>0.1</v>
      </c>
      <c r="E18" s="7">
        <v>0</v>
      </c>
      <c r="F18" s="7">
        <v>0.54</v>
      </c>
      <c r="G18" s="7">
        <v>0</v>
      </c>
      <c r="H18" s="7">
        <v>0.58499999999999996</v>
      </c>
      <c r="I18" s="7">
        <v>0</v>
      </c>
      <c r="J18" s="7">
        <v>0</v>
      </c>
      <c r="K18" s="7">
        <v>0.26</v>
      </c>
      <c r="L18" s="7">
        <v>0</v>
      </c>
      <c r="M18" s="7">
        <v>1.7849999999999999</v>
      </c>
    </row>
    <row r="19" spans="1:13">
      <c r="A19" s="7" t="s">
        <v>6</v>
      </c>
      <c r="B19" s="7" t="s">
        <v>29</v>
      </c>
      <c r="C19" s="7">
        <v>0.8</v>
      </c>
      <c r="D19" s="7">
        <v>0</v>
      </c>
      <c r="E19" s="7">
        <v>0</v>
      </c>
      <c r="F19" s="7">
        <v>0.14799999999999999</v>
      </c>
      <c r="G19" s="7">
        <v>0</v>
      </c>
      <c r="H19" s="7">
        <v>0</v>
      </c>
      <c r="I19" s="7">
        <v>0</v>
      </c>
      <c r="J19" s="7">
        <v>0.56999999999999995</v>
      </c>
      <c r="K19" s="7">
        <v>1.1299999999999999</v>
      </c>
      <c r="L19" s="7">
        <v>0.51</v>
      </c>
      <c r="M19" s="7">
        <v>3.1579999999999995</v>
      </c>
    </row>
    <row r="20" spans="1:13">
      <c r="A20" s="19" t="s">
        <v>6</v>
      </c>
      <c r="B20" s="19" t="s">
        <v>30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0.25</v>
      </c>
      <c r="I20" s="19">
        <v>0</v>
      </c>
      <c r="J20" s="19">
        <v>0</v>
      </c>
      <c r="K20" s="19">
        <v>0</v>
      </c>
      <c r="L20" s="19">
        <v>0</v>
      </c>
      <c r="M20" s="19">
        <v>0.25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Folhas de Cálculo</vt:lpstr>
      </vt:variant>
      <vt:variant>
        <vt:i4>4</vt:i4>
      </vt:variant>
    </vt:vector>
  </HeadingPairs>
  <TitlesOfParts>
    <vt:vector size="4" baseType="lpstr">
      <vt:lpstr>P_mg_L_runoffwaters</vt:lpstr>
      <vt:lpstr>rainfall_mm</vt:lpstr>
      <vt:lpstr>Olsen_P_mg_kg</vt:lpstr>
      <vt:lpstr>runoff waters L_Plot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2021-05-21T08:54:33Z</dcterms:created>
  <dcterms:modified xsi:type="dcterms:W3CDTF">2021-05-24T15:32:53Z</dcterms:modified>
</cp:coreProperties>
</file>